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255" activeTab="0"/>
  </bookViews>
  <sheets>
    <sheet name="9 місяців" sheetId="1" r:id="rId1"/>
  </sheets>
  <definedNames/>
  <calcPr fullCalcOnLoad="1"/>
</workbook>
</file>

<file path=xl/sharedStrings.xml><?xml version="1.0" encoding="utf-8"?>
<sst xmlns="http://schemas.openxmlformats.org/spreadsheetml/2006/main" count="146" uniqueCount="114">
  <si>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</si>
  <si>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</si>
  <si>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</si>
  <si>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</si>
  <si>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</si>
  <si>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</si>
  <si>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</si>
  <si>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</si>
  <si>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</si>
  <si>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</si>
  <si>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</si>
  <si>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</si>
  <si>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</si>
  <si>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</si>
  <si>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</si>
  <si>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</si>
  <si>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</si>
  <si>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</si>
  <si>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</si>
  <si>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</si>
  <si>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</si>
  <si>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</si>
  <si>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</si>
  <si>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</si>
  <si>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</si>
  <si>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</si>
  <si>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</si>
  <si>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</si>
  <si>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</si>
  <si>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</si>
  <si>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</si>
  <si>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</si>
  <si>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</si>
  <si>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</si>
  <si>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</si>
  <si>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</si>
  <si>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</si>
  <si>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</si>
  <si>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</si>
  <si>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</si>
  <si>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</si>
  <si>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</si>
  <si>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</si>
  <si>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</si>
  <si>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</si>
  <si>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</si>
  <si>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</si>
  <si>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</si>
  <si>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</si>
  <si>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</si>
  <si>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</si>
  <si>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</si>
  <si>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</si>
  <si>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</si>
  <si>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</si>
  <si>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</si>
  <si>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</si>
  <si>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</si>
  <si>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</si>
  <si>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</si>
  <si>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</si>
  <si>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</si>
  <si>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</si>
  <si>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</si>
  <si>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</si>
  <si>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</si>
  <si>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</si>
  <si>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</si>
  <si>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</si>
  <si>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</si>
  <si>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</si>
  <si>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</si>
  <si>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</si>
  <si>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</si>
  <si>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</si>
  <si>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</si>
  <si>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</si>
  <si>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</si>
  <si>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</si>
  <si>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</si>
  <si>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</si>
  <si>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</si>
  <si>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</si>
  <si>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</si>
  <si>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</si>
  <si>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</si>
  <si>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</si>
  <si>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4.1.8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</si>
  <si>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</si>
  <si>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</si>
  <si>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</si>
  <si>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>План за звітний період 2016 року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</si>
  <si>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</si>
  <si>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</si>
  <si>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</si>
  <si>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</si>
  <si>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місцевим бюджетам на 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</si>
  <si>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</si>
  <si>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</si>
  <si>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</si>
  <si>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</si>
  <si>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</si>
  <si>
    <t>Фактичні надходження станом на 01.10.2016 року</t>
  </si>
  <si>
    <t>4.1.9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</si>
  <si>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</si>
  <si>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4.1.10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</si>
  <si>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</si>
  <si>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</si>
  <si>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</si>
  <si>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 за 9 місяців 2016 року</t>
  </si>
  <si>
    <t xml:space="preserve">Виконання бюджету міста Южноукраїнськ за доходами </t>
  </si>
  <si>
    <t xml:space="preserve">міської ради </t>
  </si>
  <si>
    <t xml:space="preserve">від _____________ № _________ </t>
  </si>
  <si>
    <t>Додаток 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</si>
</sst>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188" fontId="8" fillId="0" borderId="0" xfId="0" applyNumberFormat="1" applyFont="1" applyAlignment="1">
      <alignment horizontal="center"/>
    </xf>
    <xf numFmtId="188" fontId="4" fillId="0" borderId="0" xfId="0" applyNumberFormat="1" applyFont="1" applyFill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52" applyNumberFormat="1" applyFont="1" applyFill="1" applyBorder="1" applyAlignment="1" applyProtection="1">
      <alignment wrapText="1"/>
      <protection/>
    </xf>
    <xf numFmtId="2" fontId="4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88" fontId="8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88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PageLayoutView="0" workbookViewId="0" topLeftCell="A46">
      <selection activeCell="C48" sqref="C48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6.375" style="1" customWidth="1"/>
    <col min="4" max="4" width="19.00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41" t="s">
        <v>113</v>
      </c>
      <c r="F1" s="16"/>
      <c r="G1" s="16"/>
    </row>
    <row r="2" spans="1:7" s="25" customFormat="1" ht="23.25">
      <c r="A2" s="26"/>
      <c r="B2" s="10"/>
      <c r="C2" s="10"/>
      <c r="D2" s="15"/>
      <c r="E2" s="41" t="s">
        <v>54</v>
      </c>
      <c r="F2" s="16"/>
      <c r="G2" s="16"/>
    </row>
    <row r="3" spans="1:7" s="25" customFormat="1" ht="23.25">
      <c r="A3" s="26"/>
      <c r="B3" s="10"/>
      <c r="C3" s="10"/>
      <c r="D3" s="15"/>
      <c r="E3" s="41" t="s">
        <v>111</v>
      </c>
      <c r="F3" s="16"/>
      <c r="G3" s="16"/>
    </row>
    <row r="4" spans="1:7" s="25" customFormat="1" ht="23.25">
      <c r="A4" s="26"/>
      <c r="B4" s="10"/>
      <c r="C4" s="10"/>
      <c r="D4" s="43"/>
      <c r="E4" s="43" t="s">
        <v>112</v>
      </c>
      <c r="F4" s="43"/>
      <c r="G4" s="43"/>
    </row>
    <row r="5" spans="1:7" s="25" customFormat="1" ht="23.25">
      <c r="A5" s="11"/>
      <c r="B5" s="44"/>
      <c r="C5" s="44"/>
      <c r="D5" s="44"/>
      <c r="E5" s="44"/>
      <c r="F5" s="44"/>
      <c r="G5" s="44"/>
    </row>
    <row r="6" spans="1:7" s="25" customFormat="1" ht="23.25">
      <c r="A6" s="44" t="s">
        <v>110</v>
      </c>
      <c r="B6" s="44"/>
      <c r="C6" s="44"/>
      <c r="D6" s="44"/>
      <c r="E6" s="44"/>
      <c r="F6" s="44"/>
      <c r="G6" s="44"/>
    </row>
    <row r="7" spans="1:7" s="25" customFormat="1" ht="23.25">
      <c r="A7" s="44" t="s">
        <v>109</v>
      </c>
      <c r="B7" s="44"/>
      <c r="C7" s="44"/>
      <c r="D7" s="44"/>
      <c r="E7" s="44"/>
      <c r="F7" s="44"/>
      <c r="G7" s="44"/>
    </row>
    <row r="8" spans="1:7" s="25" customFormat="1" ht="15.75">
      <c r="A8" s="11"/>
      <c r="B8" s="3"/>
      <c r="C8" s="3"/>
      <c r="D8" s="17"/>
      <c r="E8" s="17"/>
      <c r="F8" s="17"/>
      <c r="G8" s="17" t="s">
        <v>32</v>
      </c>
    </row>
    <row r="9" spans="1:12" s="25" customFormat="1" ht="12.75">
      <c r="A9" s="52" t="s">
        <v>17</v>
      </c>
      <c r="B9" s="55" t="s">
        <v>0</v>
      </c>
      <c r="C9" s="55" t="s">
        <v>1</v>
      </c>
      <c r="D9" s="56" t="s">
        <v>91</v>
      </c>
      <c r="E9" s="45" t="s">
        <v>102</v>
      </c>
      <c r="F9" s="45" t="s">
        <v>15</v>
      </c>
      <c r="G9" s="48" t="s">
        <v>16</v>
      </c>
      <c r="H9" s="27"/>
      <c r="I9" s="27"/>
      <c r="J9" s="27"/>
      <c r="K9" s="27"/>
      <c r="L9" s="27"/>
    </row>
    <row r="10" spans="1:12" s="25" customFormat="1" ht="12.75" customHeight="1">
      <c r="A10" s="53"/>
      <c r="B10" s="55"/>
      <c r="C10" s="55"/>
      <c r="D10" s="56"/>
      <c r="E10" s="46"/>
      <c r="F10" s="46"/>
      <c r="G10" s="48"/>
      <c r="H10" s="27"/>
      <c r="I10" s="27"/>
      <c r="J10" s="27"/>
      <c r="K10" s="27"/>
      <c r="L10" s="27"/>
    </row>
    <row r="11" spans="1:12" s="25" customFormat="1" ht="57.75" customHeight="1">
      <c r="A11" s="54"/>
      <c r="B11" s="55"/>
      <c r="C11" s="55"/>
      <c r="D11" s="56"/>
      <c r="E11" s="47"/>
      <c r="F11" s="47"/>
      <c r="G11" s="48"/>
      <c r="H11" s="27"/>
      <c r="I11" s="27"/>
      <c r="J11" s="27"/>
      <c r="K11" s="27"/>
      <c r="L11" s="27"/>
    </row>
    <row r="12" spans="1:12" s="25" customFormat="1" ht="15.75">
      <c r="A12" s="5" t="s">
        <v>36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49" t="s">
        <v>37</v>
      </c>
      <c r="B13" s="50"/>
      <c r="C13" s="50"/>
      <c r="D13" s="50"/>
      <c r="E13" s="50"/>
      <c r="F13" s="50"/>
      <c r="G13" s="51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151169.7</v>
      </c>
      <c r="E14" s="18">
        <f>E15+E16+E17+E18+E23</f>
        <v>158800.19999999998</v>
      </c>
      <c r="F14" s="18">
        <f>E14-D14</f>
        <v>7630.499999999971</v>
      </c>
      <c r="G14" s="19">
        <f>E14/D14*100</f>
        <v>105.04763851486109</v>
      </c>
    </row>
    <row r="15" spans="1:7" s="25" customFormat="1" ht="27" customHeight="1">
      <c r="A15" s="5" t="s">
        <v>18</v>
      </c>
      <c r="B15" s="7">
        <v>11010000</v>
      </c>
      <c r="C15" s="8" t="s">
        <v>65</v>
      </c>
      <c r="D15" s="18">
        <v>103924.2</v>
      </c>
      <c r="E15" s="18">
        <v>109668.2</v>
      </c>
      <c r="F15" s="18">
        <f aca="true" t="shared" si="0" ref="F15:F57">E15-D15</f>
        <v>5744</v>
      </c>
      <c r="G15" s="19">
        <f aca="true" t="shared" si="1" ref="G15:G69">E15/D15*100</f>
        <v>105.52710533254044</v>
      </c>
    </row>
    <row r="16" spans="1:7" s="25" customFormat="1" ht="36" customHeight="1">
      <c r="A16" s="5" t="s">
        <v>19</v>
      </c>
      <c r="B16" s="7">
        <v>11020000</v>
      </c>
      <c r="C16" s="8" t="s">
        <v>70</v>
      </c>
      <c r="D16" s="18">
        <v>255</v>
      </c>
      <c r="E16" s="18">
        <v>278.7</v>
      </c>
      <c r="F16" s="18">
        <f t="shared" si="0"/>
        <v>23.69999999999999</v>
      </c>
      <c r="G16" s="19">
        <f t="shared" si="1"/>
        <v>109.29411764705881</v>
      </c>
    </row>
    <row r="17" spans="1:7" s="25" customFormat="1" ht="47.25">
      <c r="A17" s="5" t="s">
        <v>20</v>
      </c>
      <c r="B17" s="7">
        <v>14040000</v>
      </c>
      <c r="C17" s="8" t="s">
        <v>71</v>
      </c>
      <c r="D17" s="18">
        <v>5260</v>
      </c>
      <c r="E17" s="18">
        <v>5482.9</v>
      </c>
      <c r="F17" s="18">
        <f t="shared" si="0"/>
        <v>222.89999999999964</v>
      </c>
      <c r="G17" s="19">
        <f t="shared" si="1"/>
        <v>104.23764258555133</v>
      </c>
    </row>
    <row r="18" spans="1:7" s="25" customFormat="1" ht="23.25" customHeight="1">
      <c r="A18" s="5" t="s">
        <v>21</v>
      </c>
      <c r="B18" s="7">
        <v>18000000</v>
      </c>
      <c r="C18" s="8" t="s">
        <v>72</v>
      </c>
      <c r="D18" s="18">
        <f>D19+D20+D21+D22</f>
        <v>41730.5</v>
      </c>
      <c r="E18" s="18">
        <f>E19+E20+E21+E22</f>
        <v>43370.399999999994</v>
      </c>
      <c r="F18" s="18">
        <f t="shared" si="0"/>
        <v>1639.8999999999942</v>
      </c>
      <c r="G18" s="19">
        <f t="shared" si="1"/>
        <v>103.92973963887324</v>
      </c>
    </row>
    <row r="19" spans="1:7" s="25" customFormat="1" ht="15.75">
      <c r="A19" s="5" t="s">
        <v>57</v>
      </c>
      <c r="B19" s="7">
        <v>18010000</v>
      </c>
      <c r="C19" s="8" t="s">
        <v>73</v>
      </c>
      <c r="D19" s="18">
        <v>35606.4</v>
      </c>
      <c r="E19" s="18">
        <f>86.1+36980.8+79.2</f>
        <v>37146.1</v>
      </c>
      <c r="F19" s="18">
        <f t="shared" si="0"/>
        <v>1539.699999999997</v>
      </c>
      <c r="G19" s="19">
        <f t="shared" si="1"/>
        <v>104.32422261166532</v>
      </c>
    </row>
    <row r="20" spans="1:7" s="25" customFormat="1" ht="15.75">
      <c r="A20" s="5" t="s">
        <v>58</v>
      </c>
      <c r="B20" s="7">
        <v>18030000</v>
      </c>
      <c r="C20" s="8" t="s">
        <v>44</v>
      </c>
      <c r="D20" s="18">
        <v>0</v>
      </c>
      <c r="E20" s="18">
        <v>5.1</v>
      </c>
      <c r="F20" s="18">
        <f t="shared" si="0"/>
        <v>5.1</v>
      </c>
      <c r="G20" s="19" t="s">
        <v>64</v>
      </c>
    </row>
    <row r="21" spans="1:7" s="25" customFormat="1" ht="47.25">
      <c r="A21" s="5" t="s">
        <v>67</v>
      </c>
      <c r="B21" s="7">
        <v>18040000</v>
      </c>
      <c r="C21" s="8" t="s">
        <v>74</v>
      </c>
      <c r="D21" s="18">
        <v>0</v>
      </c>
      <c r="E21" s="18">
        <v>-14.5</v>
      </c>
      <c r="F21" s="18">
        <f t="shared" si="0"/>
        <v>-14.5</v>
      </c>
      <c r="G21" s="19" t="s">
        <v>64</v>
      </c>
    </row>
    <row r="22" spans="1:7" s="25" customFormat="1" ht="15.75">
      <c r="A22" s="5" t="s">
        <v>68</v>
      </c>
      <c r="B22" s="7">
        <v>18050000</v>
      </c>
      <c r="C22" s="8" t="s">
        <v>3</v>
      </c>
      <c r="D22" s="18">
        <v>6124.1</v>
      </c>
      <c r="E22" s="18">
        <v>6233.7</v>
      </c>
      <c r="F22" s="18">
        <f t="shared" si="0"/>
        <v>109.59999999999945</v>
      </c>
      <c r="G22" s="19">
        <f t="shared" si="1"/>
        <v>101.78965072418804</v>
      </c>
    </row>
    <row r="23" spans="1:7" s="25" customFormat="1" ht="15.75" hidden="1">
      <c r="A23" s="5" t="s">
        <v>22</v>
      </c>
      <c r="B23" s="7">
        <v>19010000</v>
      </c>
      <c r="C23" s="8" t="s">
        <v>4</v>
      </c>
      <c r="D23" s="18">
        <v>0</v>
      </c>
      <c r="E23" s="18">
        <v>0</v>
      </c>
      <c r="F23" s="18">
        <f t="shared" si="0"/>
        <v>0</v>
      </c>
      <c r="G23" s="19" t="e">
        <f t="shared" si="1"/>
        <v>#DIV/0!</v>
      </c>
    </row>
    <row r="24" spans="1:7" s="25" customFormat="1" ht="21.75" customHeight="1">
      <c r="A24" s="5" t="s">
        <v>24</v>
      </c>
      <c r="B24" s="7">
        <v>20000000</v>
      </c>
      <c r="C24" s="8" t="s">
        <v>5</v>
      </c>
      <c r="D24" s="18">
        <f>D25+D26+D27+D28+D33+D34+D35</f>
        <v>1109.7</v>
      </c>
      <c r="E24" s="18">
        <f>E25+E26+E27+E28+E33+E34+E35</f>
        <v>1269.9099999999999</v>
      </c>
      <c r="F24" s="18">
        <f t="shared" si="0"/>
        <v>160.2099999999998</v>
      </c>
      <c r="G24" s="19">
        <f t="shared" si="1"/>
        <v>114.43723528881678</v>
      </c>
    </row>
    <row r="25" spans="1:7" s="25" customFormat="1" ht="38.25" customHeight="1">
      <c r="A25" s="5" t="s">
        <v>25</v>
      </c>
      <c r="B25" s="7">
        <v>21080500</v>
      </c>
      <c r="C25" s="8" t="s">
        <v>23</v>
      </c>
      <c r="D25" s="18">
        <v>0</v>
      </c>
      <c r="E25" s="18">
        <v>1.224</v>
      </c>
      <c r="F25" s="18">
        <f t="shared" si="0"/>
        <v>1.224</v>
      </c>
      <c r="G25" s="19" t="s">
        <v>64</v>
      </c>
    </row>
    <row r="26" spans="1:7" s="25" customFormat="1" ht="25.5" customHeight="1">
      <c r="A26" s="5" t="s">
        <v>26</v>
      </c>
      <c r="B26" s="7">
        <v>21081100</v>
      </c>
      <c r="C26" s="8" t="s">
        <v>6</v>
      </c>
      <c r="D26" s="18">
        <v>6</v>
      </c>
      <c r="E26" s="18">
        <v>6.1</v>
      </c>
      <c r="F26" s="18">
        <f t="shared" si="0"/>
        <v>0.09999999999999964</v>
      </c>
      <c r="G26" s="19">
        <f t="shared" si="1"/>
        <v>101.66666666666666</v>
      </c>
    </row>
    <row r="27" spans="1:7" s="25" customFormat="1" ht="63">
      <c r="A27" s="5" t="s">
        <v>27</v>
      </c>
      <c r="B27" s="7">
        <v>21081500</v>
      </c>
      <c r="C27" s="8" t="s">
        <v>84</v>
      </c>
      <c r="D27" s="18">
        <v>42</v>
      </c>
      <c r="E27" s="18">
        <v>42.9</v>
      </c>
      <c r="F27" s="18">
        <f t="shared" si="0"/>
        <v>0.8999999999999986</v>
      </c>
      <c r="G27" s="19" t="s">
        <v>64</v>
      </c>
    </row>
    <row r="28" spans="1:7" s="25" customFormat="1" ht="30.75" customHeight="1">
      <c r="A28" s="5" t="s">
        <v>28</v>
      </c>
      <c r="B28" s="7">
        <v>22010000</v>
      </c>
      <c r="C28" s="8" t="s">
        <v>92</v>
      </c>
      <c r="D28" s="18">
        <f>D30+D31+D32+D29</f>
        <v>295</v>
      </c>
      <c r="E28" s="18">
        <f>E30+E31+E32+E29</f>
        <v>336.09999999999997</v>
      </c>
      <c r="F28" s="18">
        <f t="shared" si="0"/>
        <v>41.099999999999966</v>
      </c>
      <c r="G28" s="19">
        <f t="shared" si="1"/>
        <v>113.9322033898305</v>
      </c>
    </row>
    <row r="29" spans="1:7" s="25" customFormat="1" ht="63">
      <c r="A29" s="5" t="s">
        <v>93</v>
      </c>
      <c r="B29" s="7">
        <v>22010300</v>
      </c>
      <c r="C29" s="42" t="s">
        <v>100</v>
      </c>
      <c r="D29" s="18">
        <v>0</v>
      </c>
      <c r="E29" s="18">
        <v>12.9</v>
      </c>
      <c r="F29" s="18">
        <f>E29-D29</f>
        <v>12.9</v>
      </c>
      <c r="G29" s="19" t="s">
        <v>64</v>
      </c>
    </row>
    <row r="30" spans="1:7" s="25" customFormat="1" ht="30.75" customHeight="1">
      <c r="A30" s="5" t="s">
        <v>94</v>
      </c>
      <c r="B30" s="7">
        <v>22012500</v>
      </c>
      <c r="C30" s="8" t="s">
        <v>75</v>
      </c>
      <c r="D30" s="18">
        <v>230</v>
      </c>
      <c r="E30" s="18">
        <v>248.7</v>
      </c>
      <c r="F30" s="18">
        <f t="shared" si="0"/>
        <v>18.69999999999999</v>
      </c>
      <c r="G30" s="19">
        <f t="shared" si="1"/>
        <v>108.13043478260869</v>
      </c>
    </row>
    <row r="31" spans="1:7" s="25" customFormat="1" ht="51.75" customHeight="1">
      <c r="A31" s="5" t="s">
        <v>98</v>
      </c>
      <c r="B31" s="7">
        <v>22012600</v>
      </c>
      <c r="C31" s="8" t="s">
        <v>95</v>
      </c>
      <c r="D31" s="18">
        <v>65</v>
      </c>
      <c r="E31" s="18">
        <v>73.8</v>
      </c>
      <c r="F31" s="18">
        <f t="shared" si="0"/>
        <v>8.799999999999997</v>
      </c>
      <c r="G31" s="19" t="s">
        <v>64</v>
      </c>
    </row>
    <row r="32" spans="1:7" s="25" customFormat="1" ht="126">
      <c r="A32" s="5" t="s">
        <v>101</v>
      </c>
      <c r="B32" s="7">
        <v>22012900</v>
      </c>
      <c r="C32" s="42" t="s">
        <v>99</v>
      </c>
      <c r="D32" s="18">
        <v>0</v>
      </c>
      <c r="E32" s="18">
        <v>0.7</v>
      </c>
      <c r="F32" s="18">
        <f t="shared" si="0"/>
        <v>0.7</v>
      </c>
      <c r="G32" s="19" t="s">
        <v>64</v>
      </c>
    </row>
    <row r="33" spans="1:7" s="25" customFormat="1" ht="61.5" customHeight="1">
      <c r="A33" s="5" t="s">
        <v>29</v>
      </c>
      <c r="B33" s="7">
        <v>22080400</v>
      </c>
      <c r="C33" s="8" t="s">
        <v>7</v>
      </c>
      <c r="D33" s="18">
        <v>406</v>
      </c>
      <c r="E33" s="18">
        <v>442.1</v>
      </c>
      <c r="F33" s="18">
        <f t="shared" si="0"/>
        <v>36.10000000000002</v>
      </c>
      <c r="G33" s="19">
        <f t="shared" si="1"/>
        <v>108.89162561576356</v>
      </c>
    </row>
    <row r="34" spans="1:7" s="25" customFormat="1" ht="15.75">
      <c r="A34" s="5" t="s">
        <v>69</v>
      </c>
      <c r="B34" s="7">
        <v>22090000</v>
      </c>
      <c r="C34" s="8" t="s">
        <v>8</v>
      </c>
      <c r="D34" s="18">
        <v>360.7</v>
      </c>
      <c r="E34" s="18">
        <v>377.1</v>
      </c>
      <c r="F34" s="18">
        <f t="shared" si="0"/>
        <v>16.400000000000034</v>
      </c>
      <c r="G34" s="19">
        <f t="shared" si="1"/>
        <v>104.54671472137511</v>
      </c>
    </row>
    <row r="35" spans="1:7" s="25" customFormat="1" ht="15.75">
      <c r="A35" s="5" t="s">
        <v>85</v>
      </c>
      <c r="B35" s="7">
        <v>24060300</v>
      </c>
      <c r="C35" s="8" t="s">
        <v>23</v>
      </c>
      <c r="D35" s="18">
        <v>0</v>
      </c>
      <c r="E35" s="18">
        <v>64.386</v>
      </c>
      <c r="F35" s="18">
        <f t="shared" si="0"/>
        <v>64.386</v>
      </c>
      <c r="G35" s="19" t="s">
        <v>64</v>
      </c>
    </row>
    <row r="36" spans="1:7" s="25" customFormat="1" ht="15.75" hidden="1">
      <c r="A36" s="5" t="s">
        <v>50</v>
      </c>
      <c r="B36" s="7">
        <v>24060600</v>
      </c>
      <c r="C36" s="8" t="s">
        <v>23</v>
      </c>
      <c r="D36" s="18">
        <v>0</v>
      </c>
      <c r="E36" s="18">
        <v>0</v>
      </c>
      <c r="F36" s="18">
        <f t="shared" si="0"/>
        <v>0</v>
      </c>
      <c r="G36" s="19" t="e">
        <f t="shared" si="1"/>
        <v>#DIV/0!</v>
      </c>
    </row>
    <row r="37" spans="1:7" s="25" customFormat="1" ht="15.75">
      <c r="A37" s="5" t="s">
        <v>30</v>
      </c>
      <c r="B37" s="7">
        <v>30000000</v>
      </c>
      <c r="C37" s="8" t="s">
        <v>10</v>
      </c>
      <c r="D37" s="18">
        <f>D38</f>
        <v>0</v>
      </c>
      <c r="E37" s="18">
        <f>E38</f>
        <v>27.5</v>
      </c>
      <c r="F37" s="18">
        <f t="shared" si="0"/>
        <v>27.5</v>
      </c>
      <c r="G37" s="19" t="s">
        <v>64</v>
      </c>
    </row>
    <row r="38" spans="1:7" s="25" customFormat="1" ht="94.5">
      <c r="A38" s="5" t="s">
        <v>31</v>
      </c>
      <c r="B38" s="7">
        <v>31010200</v>
      </c>
      <c r="C38" s="8" t="s">
        <v>76</v>
      </c>
      <c r="D38" s="18">
        <v>0</v>
      </c>
      <c r="E38" s="18">
        <v>27.5</v>
      </c>
      <c r="F38" s="18">
        <f t="shared" si="0"/>
        <v>27.5</v>
      </c>
      <c r="G38" s="19" t="s">
        <v>64</v>
      </c>
    </row>
    <row r="39" spans="1:7" s="25" customFormat="1" ht="37.5" customHeight="1">
      <c r="A39" s="57" t="s">
        <v>42</v>
      </c>
      <c r="B39" s="58"/>
      <c r="C39" s="58"/>
      <c r="D39" s="18">
        <f>D14+D24+D37</f>
        <v>152279.40000000002</v>
      </c>
      <c r="E39" s="18">
        <f>E14+E24+E37</f>
        <v>160097.61</v>
      </c>
      <c r="F39" s="18">
        <f t="shared" si="0"/>
        <v>7818.209999999963</v>
      </c>
      <c r="G39" s="19">
        <f t="shared" si="1"/>
        <v>105.13412188385294</v>
      </c>
    </row>
    <row r="40" spans="1:7" s="25" customFormat="1" ht="20.25" customHeight="1">
      <c r="A40" s="5" t="s">
        <v>33</v>
      </c>
      <c r="B40" s="7">
        <v>40000000</v>
      </c>
      <c r="C40" s="8" t="s">
        <v>11</v>
      </c>
      <c r="D40" s="18">
        <f>D44</f>
        <v>81827.29</v>
      </c>
      <c r="E40" s="18">
        <f>E44</f>
        <v>81048.7</v>
      </c>
      <c r="F40" s="18">
        <f t="shared" si="0"/>
        <v>-778.5899999999965</v>
      </c>
      <c r="G40" s="19">
        <f t="shared" si="1"/>
        <v>99.04849592354824</v>
      </c>
    </row>
    <row r="41" spans="1:7" s="25" customFormat="1" ht="15" customHeight="1">
      <c r="A41" s="5" t="s">
        <v>34</v>
      </c>
      <c r="B41" s="7">
        <v>41020000</v>
      </c>
      <c r="C41" s="8" t="s">
        <v>12</v>
      </c>
      <c r="D41" s="18">
        <f>D42+D43</f>
        <v>0</v>
      </c>
      <c r="E41" s="18">
        <f>E42+E43</f>
        <v>0</v>
      </c>
      <c r="F41" s="18">
        <f t="shared" si="0"/>
        <v>0</v>
      </c>
      <c r="G41" s="19" t="e">
        <f t="shared" si="1"/>
        <v>#DIV/0!</v>
      </c>
    </row>
    <row r="42" spans="1:7" s="25" customFormat="1" ht="0.75" customHeight="1" hidden="1">
      <c r="A42" s="5" t="s">
        <v>35</v>
      </c>
      <c r="B42" s="7">
        <v>41020601</v>
      </c>
      <c r="C42" s="8" t="s">
        <v>13</v>
      </c>
      <c r="D42" s="18"/>
      <c r="E42" s="18"/>
      <c r="F42" s="18">
        <f t="shared" si="0"/>
        <v>0</v>
      </c>
      <c r="G42" s="19" t="e">
        <f t="shared" si="1"/>
        <v>#DIV/0!</v>
      </c>
    </row>
    <row r="43" spans="1:7" s="25" customFormat="1" ht="47.25" hidden="1">
      <c r="A43" s="5" t="s">
        <v>48</v>
      </c>
      <c r="B43" s="7">
        <v>41021201</v>
      </c>
      <c r="C43" s="8" t="s">
        <v>49</v>
      </c>
      <c r="D43" s="18"/>
      <c r="E43" s="18"/>
      <c r="F43" s="18">
        <f t="shared" si="0"/>
        <v>0</v>
      </c>
      <c r="G43" s="19" t="e">
        <f t="shared" si="1"/>
        <v>#DIV/0!</v>
      </c>
    </row>
    <row r="44" spans="1:7" s="25" customFormat="1" ht="15.75">
      <c r="A44" s="5" t="s">
        <v>34</v>
      </c>
      <c r="B44" s="7">
        <v>41030000</v>
      </c>
      <c r="C44" s="8" t="s">
        <v>14</v>
      </c>
      <c r="D44" s="18">
        <f>SUM(D45:D56)</f>
        <v>81827.29</v>
      </c>
      <c r="E44" s="18">
        <f>SUM(E45:E56)</f>
        <v>81048.7</v>
      </c>
      <c r="F44" s="18">
        <f t="shared" si="0"/>
        <v>-778.5899999999965</v>
      </c>
      <c r="G44" s="19">
        <f t="shared" si="1"/>
        <v>99.04849592354824</v>
      </c>
    </row>
    <row r="45" spans="1:7" s="25" customFormat="1" ht="120" customHeight="1">
      <c r="A45" s="5" t="s">
        <v>35</v>
      </c>
      <c r="B45" s="7">
        <v>41030601</v>
      </c>
      <c r="C45" s="38" t="s">
        <v>96</v>
      </c>
      <c r="D45" s="18">
        <v>26193.3</v>
      </c>
      <c r="E45" s="18">
        <v>26023.9</v>
      </c>
      <c r="F45" s="18">
        <f t="shared" si="0"/>
        <v>-169.39999999999782</v>
      </c>
      <c r="G45" s="19">
        <f t="shared" si="1"/>
        <v>99.35326972928192</v>
      </c>
    </row>
    <row r="46" spans="1:7" s="25" customFormat="1" ht="123.75" customHeight="1">
      <c r="A46" s="5" t="s">
        <v>59</v>
      </c>
      <c r="B46" s="7">
        <v>41030801</v>
      </c>
      <c r="C46" s="39" t="s">
        <v>97</v>
      </c>
      <c r="D46" s="18">
        <v>11174.2</v>
      </c>
      <c r="E46" s="18">
        <v>10614.3</v>
      </c>
      <c r="F46" s="18">
        <f t="shared" si="0"/>
        <v>-559.9000000000015</v>
      </c>
      <c r="G46" s="19">
        <f t="shared" si="1"/>
        <v>94.98935046804245</v>
      </c>
    </row>
    <row r="47" spans="1:7" s="25" customFormat="1" ht="0.75" customHeight="1" hidden="1">
      <c r="A47" s="5" t="s">
        <v>60</v>
      </c>
      <c r="B47" s="7">
        <v>41030901</v>
      </c>
      <c r="C47" s="40" t="s">
        <v>86</v>
      </c>
      <c r="D47" s="18"/>
      <c r="E47" s="18"/>
      <c r="F47" s="18">
        <f t="shared" si="0"/>
        <v>0</v>
      </c>
      <c r="G47" s="19" t="e">
        <f t="shared" si="1"/>
        <v>#DIV/0!</v>
      </c>
    </row>
    <row r="48" spans="1:7" s="25" customFormat="1" ht="78.75">
      <c r="A48" s="5" t="s">
        <v>60</v>
      </c>
      <c r="B48" s="7">
        <v>41031001</v>
      </c>
      <c r="C48" s="36" t="s">
        <v>86</v>
      </c>
      <c r="D48" s="18">
        <v>0.7</v>
      </c>
      <c r="E48" s="18">
        <v>0.7</v>
      </c>
      <c r="F48" s="18">
        <f t="shared" si="0"/>
        <v>0</v>
      </c>
      <c r="G48" s="19">
        <f t="shared" si="1"/>
        <v>100</v>
      </c>
    </row>
    <row r="49" spans="1:7" s="25" customFormat="1" ht="31.5">
      <c r="A49" s="5" t="s">
        <v>61</v>
      </c>
      <c r="B49" s="7">
        <v>41033900</v>
      </c>
      <c r="C49" s="36" t="s">
        <v>77</v>
      </c>
      <c r="D49" s="18">
        <v>21086.8</v>
      </c>
      <c r="E49" s="18">
        <v>21086.8</v>
      </c>
      <c r="F49" s="18">
        <f t="shared" si="0"/>
        <v>0</v>
      </c>
      <c r="G49" s="19">
        <f t="shared" si="1"/>
        <v>100</v>
      </c>
    </row>
    <row r="50" spans="1:7" s="25" customFormat="1" ht="31.5">
      <c r="A50" s="5" t="s">
        <v>62</v>
      </c>
      <c r="B50" s="7">
        <v>41034200</v>
      </c>
      <c r="C50" s="36" t="s">
        <v>78</v>
      </c>
      <c r="D50" s="18">
        <v>19209.8</v>
      </c>
      <c r="E50" s="18">
        <v>19209.8</v>
      </c>
      <c r="F50" s="18">
        <f t="shared" si="0"/>
        <v>0</v>
      </c>
      <c r="G50" s="19">
        <f t="shared" si="1"/>
        <v>100</v>
      </c>
    </row>
    <row r="51" spans="1:7" s="25" customFormat="1" ht="63">
      <c r="A51" s="5" t="s">
        <v>63</v>
      </c>
      <c r="B51" s="7">
        <v>41034500</v>
      </c>
      <c r="C51" s="36" t="s">
        <v>104</v>
      </c>
      <c r="D51" s="18">
        <v>984</v>
      </c>
      <c r="E51" s="18">
        <v>984</v>
      </c>
      <c r="F51" s="18">
        <f t="shared" si="0"/>
        <v>0</v>
      </c>
      <c r="G51" s="19">
        <f t="shared" si="1"/>
        <v>100</v>
      </c>
    </row>
    <row r="52" spans="1:7" s="25" customFormat="1" ht="15.75">
      <c r="A52" s="5" t="s">
        <v>66</v>
      </c>
      <c r="B52" s="7">
        <v>41035000</v>
      </c>
      <c r="C52" s="36" t="s">
        <v>79</v>
      </c>
      <c r="D52" s="18">
        <v>338.3</v>
      </c>
      <c r="E52" s="18">
        <v>304.8</v>
      </c>
      <c r="F52" s="18">
        <f t="shared" si="0"/>
        <v>-33.5</v>
      </c>
      <c r="G52" s="19">
        <f t="shared" si="1"/>
        <v>90.09754655631097</v>
      </c>
    </row>
    <row r="53" spans="1:7" s="25" customFormat="1" ht="78.75">
      <c r="A53" s="5" t="s">
        <v>87</v>
      </c>
      <c r="B53" s="7">
        <v>41035100</v>
      </c>
      <c r="C53" s="36" t="s">
        <v>88</v>
      </c>
      <c r="D53" s="18">
        <v>2387.4</v>
      </c>
      <c r="E53" s="18">
        <v>2387.4</v>
      </c>
      <c r="F53" s="18">
        <f t="shared" si="0"/>
        <v>0</v>
      </c>
      <c r="G53" s="19">
        <f t="shared" si="1"/>
        <v>100</v>
      </c>
    </row>
    <row r="54" spans="1:7" s="25" customFormat="1" ht="63">
      <c r="A54" s="5" t="s">
        <v>103</v>
      </c>
      <c r="B54" s="7">
        <v>41035200</v>
      </c>
      <c r="C54" s="36" t="s">
        <v>106</v>
      </c>
      <c r="D54" s="18">
        <v>70.29</v>
      </c>
      <c r="E54" s="18">
        <v>70.3</v>
      </c>
      <c r="F54" s="18">
        <f t="shared" si="0"/>
        <v>0.009999999999990905</v>
      </c>
      <c r="G54" s="19">
        <f t="shared" si="1"/>
        <v>100.01422677479015</v>
      </c>
    </row>
    <row r="55" spans="1:7" s="25" customFormat="1" ht="142.5" customHeight="1">
      <c r="A55" s="5" t="s">
        <v>105</v>
      </c>
      <c r="B55" s="7">
        <v>41035801</v>
      </c>
      <c r="C55" s="37" t="s">
        <v>80</v>
      </c>
      <c r="D55" s="18">
        <v>382.5</v>
      </c>
      <c r="E55" s="18">
        <v>366.7</v>
      </c>
      <c r="F55" s="18">
        <f t="shared" si="0"/>
        <v>-15.800000000000011</v>
      </c>
      <c r="G55" s="19">
        <f t="shared" si="1"/>
        <v>95.86928104575163</v>
      </c>
    </row>
    <row r="56" spans="1:7" s="25" customFormat="1" ht="0.75" customHeight="1" hidden="1">
      <c r="A56" s="5" t="s">
        <v>52</v>
      </c>
      <c r="B56" s="7">
        <v>41037001</v>
      </c>
      <c r="C56" s="8" t="s">
        <v>51</v>
      </c>
      <c r="D56" s="18"/>
      <c r="E56" s="18"/>
      <c r="F56" s="18">
        <f t="shared" si="0"/>
        <v>0</v>
      </c>
      <c r="G56" s="19" t="e">
        <f t="shared" si="1"/>
        <v>#DIV/0!</v>
      </c>
    </row>
    <row r="57" spans="1:7" s="25" customFormat="1" ht="37.5" customHeight="1">
      <c r="A57" s="57" t="s">
        <v>41</v>
      </c>
      <c r="B57" s="58"/>
      <c r="C57" s="58"/>
      <c r="D57" s="18">
        <f>D39+D40</f>
        <v>234106.69</v>
      </c>
      <c r="E57" s="18">
        <f>E39+E40</f>
        <v>241146.31</v>
      </c>
      <c r="F57" s="18">
        <f t="shared" si="0"/>
        <v>7039.619999999995</v>
      </c>
      <c r="G57" s="19">
        <f t="shared" si="1"/>
        <v>103.00701359709115</v>
      </c>
    </row>
    <row r="58" spans="1:7" s="28" customFormat="1" ht="24" customHeight="1">
      <c r="A58" s="55" t="s">
        <v>38</v>
      </c>
      <c r="B58" s="61"/>
      <c r="C58" s="61"/>
      <c r="D58" s="61"/>
      <c r="E58" s="61"/>
      <c r="F58" s="61"/>
      <c r="G58" s="61"/>
    </row>
    <row r="59" spans="1:7" s="25" customFormat="1" ht="15.75">
      <c r="A59" s="5">
        <v>1</v>
      </c>
      <c r="B59" s="7">
        <v>10000000</v>
      </c>
      <c r="C59" s="8" t="s">
        <v>2</v>
      </c>
      <c r="D59" s="18">
        <f>D60</f>
        <v>75</v>
      </c>
      <c r="E59" s="18">
        <f>E60</f>
        <v>97.6</v>
      </c>
      <c r="F59" s="18">
        <f aca="true" t="shared" si="2" ref="F59:F72">E59-D59</f>
        <v>22.599999999999994</v>
      </c>
      <c r="G59" s="19" t="s">
        <v>64</v>
      </c>
    </row>
    <row r="60" spans="1:7" s="25" customFormat="1" ht="15.75">
      <c r="A60" s="5" t="s">
        <v>19</v>
      </c>
      <c r="B60" s="7">
        <v>19000000</v>
      </c>
      <c r="C60" s="8" t="s">
        <v>4</v>
      </c>
      <c r="D60" s="18">
        <v>75</v>
      </c>
      <c r="E60" s="18">
        <v>97.6</v>
      </c>
      <c r="F60" s="18">
        <f t="shared" si="2"/>
        <v>22.599999999999994</v>
      </c>
      <c r="G60" s="19" t="s">
        <v>64</v>
      </c>
    </row>
    <row r="61" spans="1:7" s="25" customFormat="1" ht="94.5" hidden="1">
      <c r="A61" s="5" t="s">
        <v>39</v>
      </c>
      <c r="B61" s="7">
        <v>18041500</v>
      </c>
      <c r="C61" s="14" t="s">
        <v>82</v>
      </c>
      <c r="D61" s="18"/>
      <c r="E61" s="18"/>
      <c r="F61" s="18">
        <f t="shared" si="2"/>
        <v>0</v>
      </c>
      <c r="G61" s="19" t="s">
        <v>64</v>
      </c>
    </row>
    <row r="62" spans="1:7" s="25" customFormat="1" ht="15.75">
      <c r="A62" s="5" t="s">
        <v>24</v>
      </c>
      <c r="B62" s="7">
        <v>20000000</v>
      </c>
      <c r="C62" s="8" t="s">
        <v>5</v>
      </c>
      <c r="D62" s="18">
        <f>D63+D64</f>
        <v>10271.5</v>
      </c>
      <c r="E62" s="18">
        <f>E63+E64</f>
        <v>9418.5</v>
      </c>
      <c r="F62" s="18">
        <f t="shared" si="2"/>
        <v>-853</v>
      </c>
      <c r="G62" s="19">
        <f t="shared" si="1"/>
        <v>91.69546804264226</v>
      </c>
    </row>
    <row r="63" spans="1:7" s="25" customFormat="1" ht="31.5">
      <c r="A63" s="5" t="s">
        <v>25</v>
      </c>
      <c r="B63" s="7">
        <v>24170000</v>
      </c>
      <c r="C63" s="8" t="s">
        <v>53</v>
      </c>
      <c r="D63" s="18">
        <v>64</v>
      </c>
      <c r="E63" s="18">
        <v>197.1</v>
      </c>
      <c r="F63" s="18">
        <f t="shared" si="2"/>
        <v>133.1</v>
      </c>
      <c r="G63" s="19" t="s">
        <v>64</v>
      </c>
    </row>
    <row r="64" spans="1:7" s="25" customFormat="1" ht="27" customHeight="1">
      <c r="A64" s="5" t="s">
        <v>26</v>
      </c>
      <c r="B64" s="7">
        <v>25000000</v>
      </c>
      <c r="C64" s="8" t="s">
        <v>9</v>
      </c>
      <c r="D64" s="18">
        <v>10207.5</v>
      </c>
      <c r="E64" s="18">
        <v>9221.4</v>
      </c>
      <c r="F64" s="18">
        <f t="shared" si="2"/>
        <v>-986.1000000000004</v>
      </c>
      <c r="G64" s="19">
        <f t="shared" si="1"/>
        <v>90.33945628214548</v>
      </c>
    </row>
    <row r="65" spans="1:7" s="25" customFormat="1" ht="15.75">
      <c r="A65" s="5" t="s">
        <v>30</v>
      </c>
      <c r="B65" s="7">
        <v>30000000</v>
      </c>
      <c r="C65" s="8" t="s">
        <v>10</v>
      </c>
      <c r="D65" s="18">
        <f>D67+D66</f>
        <v>281.5</v>
      </c>
      <c r="E65" s="18">
        <f>E67+E66</f>
        <v>281.6</v>
      </c>
      <c r="F65" s="18">
        <f t="shared" si="2"/>
        <v>0.10000000000002274</v>
      </c>
      <c r="G65" s="19" t="s">
        <v>64</v>
      </c>
    </row>
    <row r="66" spans="1:7" s="25" customFormat="1" ht="47.25">
      <c r="A66" s="5" t="s">
        <v>31</v>
      </c>
      <c r="B66" s="7">
        <v>31030000</v>
      </c>
      <c r="C66" s="8" t="s">
        <v>108</v>
      </c>
      <c r="D66" s="18">
        <v>281.5</v>
      </c>
      <c r="E66" s="18">
        <v>281.6</v>
      </c>
      <c r="F66" s="18">
        <f t="shared" si="2"/>
        <v>0.10000000000002274</v>
      </c>
      <c r="G66" s="19">
        <f>E66/D66*100</f>
        <v>100.03552397868563</v>
      </c>
    </row>
    <row r="67" spans="1:7" s="25" customFormat="1" ht="157.5" hidden="1">
      <c r="A67" s="5" t="s">
        <v>107</v>
      </c>
      <c r="B67" s="7">
        <v>33010100</v>
      </c>
      <c r="C67" s="8" t="s">
        <v>89</v>
      </c>
      <c r="D67" s="18">
        <v>0</v>
      </c>
      <c r="E67" s="18">
        <v>0</v>
      </c>
      <c r="F67" s="18">
        <f t="shared" si="2"/>
        <v>0</v>
      </c>
      <c r="G67" s="19" t="s">
        <v>64</v>
      </c>
    </row>
    <row r="68" spans="1:7" s="25" customFormat="1" ht="66" customHeight="1">
      <c r="A68" s="5" t="s">
        <v>90</v>
      </c>
      <c r="B68" s="7">
        <v>50110000</v>
      </c>
      <c r="C68" s="29" t="s">
        <v>83</v>
      </c>
      <c r="D68" s="18">
        <v>36</v>
      </c>
      <c r="E68" s="18">
        <v>57.5</v>
      </c>
      <c r="F68" s="18">
        <f t="shared" si="2"/>
        <v>21.5</v>
      </c>
      <c r="G68" s="19" t="s">
        <v>64</v>
      </c>
    </row>
    <row r="69" spans="1:7" s="25" customFormat="1" ht="57" customHeight="1">
      <c r="A69" s="57" t="s">
        <v>81</v>
      </c>
      <c r="B69" s="58"/>
      <c r="C69" s="58"/>
      <c r="D69" s="18">
        <f>D68+D62+D59+D65</f>
        <v>10664</v>
      </c>
      <c r="E69" s="18">
        <f>E68+E62+E59+E65</f>
        <v>9855.2</v>
      </c>
      <c r="F69" s="18">
        <f t="shared" si="2"/>
        <v>-808.7999999999993</v>
      </c>
      <c r="G69" s="19">
        <f t="shared" si="1"/>
        <v>92.41560390097526</v>
      </c>
    </row>
    <row r="70" spans="1:7" s="25" customFormat="1" ht="68.25" customHeight="1" hidden="1">
      <c r="A70" s="5" t="s">
        <v>47</v>
      </c>
      <c r="B70" s="7">
        <v>41035101</v>
      </c>
      <c r="C70" s="30" t="s">
        <v>43</v>
      </c>
      <c r="D70" s="18">
        <v>0</v>
      </c>
      <c r="E70" s="18">
        <v>0</v>
      </c>
      <c r="F70" s="18">
        <f t="shared" si="2"/>
        <v>0</v>
      </c>
      <c r="G70" s="19" t="e">
        <f>E70/D70*100</f>
        <v>#DIV/0!</v>
      </c>
    </row>
    <row r="71" spans="1:7" s="25" customFormat="1" ht="197.25" customHeight="1" hidden="1">
      <c r="A71" s="5" t="s">
        <v>55</v>
      </c>
      <c r="B71" s="7">
        <v>41036601</v>
      </c>
      <c r="C71" s="23" t="s">
        <v>56</v>
      </c>
      <c r="D71" s="18">
        <v>0</v>
      </c>
      <c r="E71" s="18">
        <v>0</v>
      </c>
      <c r="F71" s="18">
        <f t="shared" si="2"/>
        <v>0</v>
      </c>
      <c r="G71" s="19" t="e">
        <f>E71/D71*100</f>
        <v>#DIV/0!</v>
      </c>
    </row>
    <row r="72" spans="1:7" s="25" customFormat="1" ht="36" customHeight="1">
      <c r="A72" s="57" t="s">
        <v>40</v>
      </c>
      <c r="B72" s="58"/>
      <c r="C72" s="58"/>
      <c r="D72" s="18">
        <f>D69+D57</f>
        <v>244770.69</v>
      </c>
      <c r="E72" s="18">
        <f>E69+E57</f>
        <v>251001.51</v>
      </c>
      <c r="F72" s="18">
        <f t="shared" si="2"/>
        <v>6230.820000000007</v>
      </c>
      <c r="G72" s="19">
        <f>E72/D72*100</f>
        <v>102.54557439046317</v>
      </c>
    </row>
    <row r="73" spans="1:7" s="25" customFormat="1" ht="16.5">
      <c r="A73" s="12"/>
      <c r="B73" s="9"/>
      <c r="C73" s="9"/>
      <c r="D73" s="20"/>
      <c r="E73" s="20"/>
      <c r="F73" s="20"/>
      <c r="G73" s="21"/>
    </row>
    <row r="74" spans="1:7" s="25" customFormat="1" ht="64.5" customHeight="1">
      <c r="A74" s="59" t="s">
        <v>45</v>
      </c>
      <c r="B74" s="59"/>
      <c r="C74" s="59"/>
      <c r="D74" s="15"/>
      <c r="E74" s="15"/>
      <c r="F74" s="60" t="s">
        <v>46</v>
      </c>
      <c r="G74" s="60"/>
    </row>
    <row r="75" spans="1:6" ht="12.75">
      <c r="A75" s="31"/>
      <c r="B75" s="28"/>
      <c r="C75" s="28"/>
      <c r="D75" s="32"/>
      <c r="E75" s="32"/>
      <c r="F75" s="32"/>
    </row>
    <row r="76" spans="1:6" ht="12.75">
      <c r="A76" s="13"/>
      <c r="B76" s="2"/>
      <c r="C76" s="2"/>
      <c r="F76" s="33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  <row r="82" spans="1:6" ht="12.75">
      <c r="A82" s="13"/>
      <c r="B82" s="2"/>
      <c r="C82" s="2"/>
      <c r="F82" s="33"/>
    </row>
    <row r="83" spans="1:6" ht="12.75">
      <c r="A83" s="13"/>
      <c r="B83" s="2"/>
      <c r="C83" s="2"/>
      <c r="F83" s="33"/>
    </row>
    <row r="84" spans="1:6" ht="12.75">
      <c r="A84" s="13"/>
      <c r="B84" s="2"/>
      <c r="C84" s="2"/>
      <c r="F84" s="33"/>
    </row>
    <row r="85" spans="1:6" ht="12.75">
      <c r="A85" s="13"/>
      <c r="B85" s="2"/>
      <c r="C85" s="2"/>
      <c r="F85" s="33"/>
    </row>
    <row r="86" spans="1:6" ht="12.75">
      <c r="A86" s="13"/>
      <c r="B86" s="2"/>
      <c r="C86" s="2"/>
      <c r="F86" s="33"/>
    </row>
    <row r="87" spans="1:6" ht="12.75">
      <c r="A87" s="13"/>
      <c r="B87" s="2"/>
      <c r="C87" s="2"/>
      <c r="F87" s="33"/>
    </row>
    <row r="88" spans="1:6" ht="12.75">
      <c r="A88" s="13"/>
      <c r="B88" s="2"/>
      <c r="C88" s="2"/>
      <c r="F88" s="33"/>
    </row>
    <row r="89" spans="1:6" ht="12.75">
      <c r="A89" s="13"/>
      <c r="B89" s="2"/>
      <c r="C89" s="2"/>
      <c r="F89" s="33"/>
    </row>
    <row r="90" spans="1:6" ht="12.75">
      <c r="A90" s="13"/>
      <c r="B90" s="2"/>
      <c r="C90" s="2"/>
      <c r="F90" s="33"/>
    </row>
  </sheetData>
  <sheetProtection/>
  <mergeCells count="18">
    <mergeCell ref="A74:C74"/>
    <mergeCell ref="F74:G74"/>
    <mergeCell ref="A39:C39"/>
    <mergeCell ref="A57:C57"/>
    <mergeCell ref="A58:G58"/>
    <mergeCell ref="A69:C69"/>
    <mergeCell ref="A13:G13"/>
    <mergeCell ref="A9:A11"/>
    <mergeCell ref="B9:B11"/>
    <mergeCell ref="C9:C11"/>
    <mergeCell ref="D9:D11"/>
    <mergeCell ref="A72:C72"/>
    <mergeCell ref="B5:G5"/>
    <mergeCell ref="A6:G6"/>
    <mergeCell ref="A7:G7"/>
    <mergeCell ref="E9:E11"/>
    <mergeCell ref="F9:F11"/>
    <mergeCell ref="G9:G11"/>
  </mergeCells>
  <printOptions/>
  <pageMargins left="1.535433070866142" right="0.35433070866141736" top="0.3937007874015748" bottom="0.3937007874015748" header="0" footer="0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2016-10-20T05:46:40Z</cp:lastPrinted>
  <dcterms:created xsi:type="dcterms:W3CDTF">2011-04-11T13:37:59Z</dcterms:created>
  <dcterms:modified xsi:type="dcterms:W3CDTF">2016-10-20T08:40:31Z</dcterms:modified>
  <cp:category/>
  <cp:version/>
  <cp:contentType/>
  <cp:contentStatus/>
</cp:coreProperties>
</file>